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10" activeTab="0"/>
  </bookViews>
  <sheets>
    <sheet name="Arkusz1" sheetId="1" r:id="rId1"/>
  </sheets>
  <definedNames>
    <definedName name="_xlnm.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<sst xmlns="http://schemas.openxmlformats.org/spreadsheetml/2006/main" count="43" uniqueCount="36">
  <si>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</si>
  <si>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</si>
  <si>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</si>
  <si>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</si>
  <si>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</si>
  <si>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</si>
  <si>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</si>
  <si>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</si>
  <si>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</si>
  <si>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</si>
  <si>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</si>
  <si>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</si>
  <si>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</si>
  <si>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</si>
  <si>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</si>
  <si>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</si>
  <si>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</si>
  <si>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</si>
  <si>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</si>
  <si>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</si>
  <si>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</si>
  <si>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</si>
  <si>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</si>
  <si>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</si>
  <si>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</si>
  <si>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……………………………….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</si>
  <si>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</si>
  <si>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</si>
  <si>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</si>
  <si>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</si>
  <si>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Grupa taryfowa B21</t>
  </si>
  <si>
    <t>miesięce</t>
  </si>
  <si>
    <t xml:space="preserve">do kalkulacji kosztów dostawy energii elektrycznej </t>
  </si>
  <si>
    <t>Uwagi</t>
  </si>
  <si>
    <t>kW/m-c</t>
  </si>
  <si>
    <t>ZAŁĄCZNIK nr 1.2 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</si>
</sst>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65" fontId="0" fillId="0" borderId="0" xfId="0" applyNumberFormat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1" fontId="44" fillId="33" borderId="12" xfId="0" applyNumberFormat="1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4" fontId="44" fillId="33" borderId="14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4" fontId="44" fillId="33" borderId="15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/>
    </xf>
    <xf numFmtId="0" fontId="43" fillId="33" borderId="0" xfId="0" applyFont="1" applyFill="1" applyBorder="1" applyAlignment="1">
      <alignment vertical="center" wrapText="1"/>
    </xf>
    <xf numFmtId="165" fontId="43" fillId="33" borderId="0" xfId="0" applyNumberFormat="1" applyFont="1" applyFill="1" applyBorder="1" applyAlignment="1">
      <alignment vertical="center" wrapText="1"/>
    </xf>
    <xf numFmtId="4" fontId="43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1" fontId="44" fillId="33" borderId="21" xfId="0" applyNumberFormat="1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44" fillId="35" borderId="15" xfId="0" applyNumberFormat="1" applyFont="1" applyFill="1" applyBorder="1" applyAlignment="1">
      <alignment horizontal="center" vertical="center" wrapText="1"/>
    </xf>
    <xf numFmtId="165" fontId="44" fillId="35" borderId="14" xfId="0" applyNumberFormat="1" applyFont="1" applyFill="1" applyBorder="1" applyAlignment="1">
      <alignment horizontal="center" vertical="center" wrapText="1"/>
    </xf>
    <xf numFmtId="165" fontId="44" fillId="35" borderId="11" xfId="0" applyNumberFormat="1" applyFont="1" applyFill="1" applyBorder="1" applyAlignment="1">
      <alignment horizontal="center" vertical="center" wrapText="1"/>
    </xf>
    <xf numFmtId="165" fontId="43" fillId="35" borderId="11" xfId="0" applyNumberFormat="1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/>
    </xf>
    <xf numFmtId="3" fontId="44" fillId="33" borderId="14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 wrapText="1"/>
    </xf>
    <xf numFmtId="0" fontId="43" fillId="0" borderId="31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wrapText="1"/>
    </xf>
    <xf numFmtId="0" fontId="47" fillId="0" borderId="34" xfId="0" applyFont="1" applyBorder="1" applyAlignment="1">
      <alignment wrapText="1"/>
    </xf>
    <xf numFmtId="0" fontId="47" fillId="0" borderId="3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38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vertical="center" wrapText="1"/>
    </xf>
    <xf numFmtId="0" fontId="44" fillId="33" borderId="40" xfId="0" applyFont="1" applyFill="1" applyBorder="1" applyAlignment="1">
      <alignment vertical="center" wrapText="1"/>
    </xf>
    <xf numFmtId="165" fontId="44" fillId="35" borderId="39" xfId="0" applyNumberFormat="1" applyFont="1" applyFill="1" applyBorder="1" applyAlignment="1">
      <alignment horizontal="center" vertical="center" wrapText="1"/>
    </xf>
    <xf numFmtId="165" fontId="44" fillId="35" borderId="40" xfId="0" applyNumberFormat="1" applyFont="1" applyFill="1" applyBorder="1" applyAlignment="1">
      <alignment horizontal="center" vertical="center" wrapText="1"/>
    </xf>
    <xf numFmtId="3" fontId="44" fillId="33" borderId="31" xfId="0" applyNumberFormat="1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37" xfId="0" applyFont="1" applyFill="1" applyBorder="1" applyAlignment="1">
      <alignment vertical="center" wrapText="1"/>
    </xf>
    <xf numFmtId="0" fontId="0" fillId="0" borderId="36" xfId="0" applyBorder="1" applyAlignment="1">
      <alignment/>
    </xf>
    <xf numFmtId="165" fontId="43" fillId="0" borderId="39" xfId="0" applyNumberFormat="1" applyFont="1" applyBorder="1" applyAlignment="1">
      <alignment horizontal="center" vertical="center" wrapText="1"/>
    </xf>
    <xf numFmtId="165" fontId="47" fillId="0" borderId="41" xfId="0" applyNumberFormat="1" applyFont="1" applyBorder="1" applyAlignment="1">
      <alignment horizontal="center" vertical="center" wrapText="1"/>
    </xf>
    <xf numFmtId="165" fontId="47" fillId="0" borderId="40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7" fillId="0" borderId="41" xfId="0" applyFont="1" applyBorder="1" applyAlignment="1">
      <alignment wrapText="1"/>
    </xf>
    <xf numFmtId="0" fontId="47" fillId="0" borderId="40" xfId="0" applyFont="1" applyBorder="1" applyAlignment="1">
      <alignment wrapText="1"/>
    </xf>
    <xf numFmtId="0" fontId="47" fillId="0" borderId="4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vertical="center" wrapText="1"/>
    </xf>
    <xf numFmtId="0" fontId="43" fillId="34" borderId="42" xfId="0" applyFont="1" applyFill="1" applyBorder="1" applyAlignment="1">
      <alignment vertical="center" wrapText="1"/>
    </xf>
    <xf numFmtId="0" fontId="43" fillId="34" borderId="38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3" fillId="0" borderId="43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37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4" fontId="44" fillId="33" borderId="39" xfId="0" applyNumberFormat="1" applyFont="1" applyFill="1" applyBorder="1" applyAlignment="1">
      <alignment horizontal="center" vertical="center" wrapText="1"/>
    </xf>
    <xf numFmtId="4" fontId="44" fillId="33" borderId="40" xfId="0" applyNumberFormat="1" applyFont="1" applyFill="1" applyBorder="1" applyAlignment="1">
      <alignment horizontal="center" vertical="center" wrapText="1"/>
    </xf>
    <xf numFmtId="4" fontId="44" fillId="33" borderId="31" xfId="0" applyNumberFormat="1" applyFont="1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PageLayoutView="0" workbookViewId="0" topLeftCell="A1">
      <selection activeCell="H22" sqref="H22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7" max="7" width="12.57421875" style="12" customWidth="1"/>
    <col min="8" max="8" width="15.7109375" style="0" bestFit="1" customWidth="1"/>
    <col min="9" max="9" width="15.140625" style="0" customWidth="1"/>
    <col min="13" max="13" width="4.57421875" style="0" customWidth="1"/>
  </cols>
  <sheetData>
    <row r="1" spans="2:7" ht="15">
      <c r="B1" s="6"/>
      <c r="G1" s="12" t="s">
        <v>35</v>
      </c>
    </row>
    <row r="2" spans="2:7" ht="15">
      <c r="B2" s="6"/>
      <c r="G2" s="12" t="s">
        <v>32</v>
      </c>
    </row>
    <row r="3" ht="15">
      <c r="B3" s="2"/>
    </row>
    <row r="4" spans="2:3" ht="15">
      <c r="B4" t="s">
        <v>24</v>
      </c>
      <c r="C4" s="43" t="s">
        <v>30</v>
      </c>
    </row>
    <row r="5" ht="15.75" thickBot="1">
      <c r="B5" s="8"/>
    </row>
    <row r="6" spans="1:11" ht="15" customHeight="1">
      <c r="A6" s="84"/>
      <c r="B6" s="58" t="s">
        <v>0</v>
      </c>
      <c r="C6" s="64"/>
      <c r="D6" s="58" t="s">
        <v>18</v>
      </c>
      <c r="E6" s="91"/>
      <c r="F6" s="64"/>
      <c r="G6" s="85" t="s">
        <v>19</v>
      </c>
      <c r="H6" s="88" t="s">
        <v>1</v>
      </c>
      <c r="I6" s="58" t="s">
        <v>2</v>
      </c>
      <c r="J6" s="61" t="s">
        <v>33</v>
      </c>
      <c r="K6" s="9"/>
    </row>
    <row r="7" spans="1:11" ht="18" customHeight="1">
      <c r="A7" s="84"/>
      <c r="B7" s="65"/>
      <c r="C7" s="66"/>
      <c r="D7" s="65"/>
      <c r="E7" s="92"/>
      <c r="F7" s="66"/>
      <c r="G7" s="86"/>
      <c r="H7" s="89"/>
      <c r="I7" s="59"/>
      <c r="J7" s="62"/>
      <c r="K7" s="9"/>
    </row>
    <row r="8" spans="1:11" ht="7.5" customHeight="1" thickBot="1">
      <c r="A8" s="84"/>
      <c r="B8" s="67"/>
      <c r="C8" s="68"/>
      <c r="D8" s="67"/>
      <c r="E8" s="93"/>
      <c r="F8" s="68"/>
      <c r="G8" s="87"/>
      <c r="H8" s="90"/>
      <c r="I8" s="60"/>
      <c r="J8" s="63"/>
      <c r="K8" s="9"/>
    </row>
    <row r="9" spans="2:11" ht="15">
      <c r="B9" s="13"/>
      <c r="C9" s="74" t="s">
        <v>4</v>
      </c>
      <c r="D9" s="80">
        <v>1521600</v>
      </c>
      <c r="E9" s="81"/>
      <c r="F9" s="76" t="s">
        <v>5</v>
      </c>
      <c r="G9" s="78"/>
      <c r="H9" s="104">
        <f>ROUND(G9*D9,2)</f>
        <v>0</v>
      </c>
      <c r="I9" s="106">
        <f>ROUND(H9*1.23,2)</f>
        <v>0</v>
      </c>
      <c r="J9" s="61"/>
      <c r="K9" s="9"/>
    </row>
    <row r="10" spans="2:11" ht="35.25" customHeight="1" thickBot="1">
      <c r="B10" s="14" t="s">
        <v>3</v>
      </c>
      <c r="C10" s="75"/>
      <c r="D10" s="82"/>
      <c r="E10" s="83"/>
      <c r="F10" s="77"/>
      <c r="G10" s="79"/>
      <c r="H10" s="105"/>
      <c r="I10" s="107"/>
      <c r="J10" s="99"/>
      <c r="K10" s="9"/>
    </row>
    <row r="11" spans="2:11" ht="26.25" thickBot="1">
      <c r="B11" s="100" t="s">
        <v>6</v>
      </c>
      <c r="C11" s="101"/>
      <c r="D11" s="15">
        <f>C25</f>
        <v>1</v>
      </c>
      <c r="E11" s="16" t="s">
        <v>21</v>
      </c>
      <c r="F11" s="17" t="str">
        <f>CONCATENATE("za ",$C$24," m-cy")</f>
        <v>za 24 m-cy</v>
      </c>
      <c r="G11" s="45"/>
      <c r="H11" s="18">
        <f>ROUND(G11*C24*C25,)</f>
        <v>0</v>
      </c>
      <c r="I11" s="18">
        <f>ROUND(H11*1.23,2)</f>
        <v>0</v>
      </c>
      <c r="J11" s="39"/>
      <c r="K11" s="9"/>
    </row>
    <row r="12" spans="2:11" ht="26.25" thickBot="1">
      <c r="B12" s="14" t="s">
        <v>7</v>
      </c>
      <c r="C12" s="19" t="s">
        <v>8</v>
      </c>
      <c r="D12" s="94">
        <f>D9</f>
        <v>1521600</v>
      </c>
      <c r="E12" s="57"/>
      <c r="F12" s="14" t="s">
        <v>5</v>
      </c>
      <c r="G12" s="47"/>
      <c r="H12" s="20">
        <f>H11+H9</f>
        <v>0</v>
      </c>
      <c r="I12" s="20">
        <f>I11+I9</f>
        <v>0</v>
      </c>
      <c r="J12" s="42"/>
      <c r="K12" s="9"/>
    </row>
    <row r="13" spans="2:11" ht="15.75" thickBot="1">
      <c r="B13" s="102"/>
      <c r="C13" s="103"/>
      <c r="D13" s="103"/>
      <c r="E13" s="103"/>
      <c r="F13" s="103"/>
      <c r="G13" s="103"/>
      <c r="H13" s="103"/>
      <c r="I13" s="103"/>
      <c r="J13" s="42"/>
      <c r="K13" s="9"/>
    </row>
    <row r="14" spans="2:11" ht="15.75" thickBot="1">
      <c r="B14" s="71" t="s">
        <v>9</v>
      </c>
      <c r="C14" s="72"/>
      <c r="D14" s="72"/>
      <c r="E14" s="72"/>
      <c r="F14" s="72"/>
      <c r="G14" s="72"/>
      <c r="H14" s="72"/>
      <c r="I14" s="72"/>
      <c r="J14" s="40"/>
      <c r="K14" s="9"/>
    </row>
    <row r="15" spans="2:11" ht="30" customHeight="1" thickBot="1">
      <c r="B15" s="69" t="s">
        <v>10</v>
      </c>
      <c r="C15" s="70"/>
      <c r="D15" s="56">
        <f>D9</f>
        <v>1521600</v>
      </c>
      <c r="E15" s="57"/>
      <c r="F15" s="21" t="s">
        <v>5</v>
      </c>
      <c r="G15" s="44"/>
      <c r="H15" s="22">
        <f>ROUND(G15*D15,2)</f>
        <v>0</v>
      </c>
      <c r="I15" s="18">
        <f aca="true" t="shared" si="0" ref="I15:I20">ROUND(H15*1.23,2)</f>
        <v>0</v>
      </c>
      <c r="J15" s="42"/>
      <c r="K15" s="10"/>
    </row>
    <row r="16" spans="2:11" ht="24.75" customHeight="1" thickBot="1">
      <c r="B16" s="69" t="s">
        <v>11</v>
      </c>
      <c r="C16" s="70"/>
      <c r="D16" s="56">
        <f>D9</f>
        <v>1521600</v>
      </c>
      <c r="E16" s="57"/>
      <c r="F16" s="17" t="s">
        <v>5</v>
      </c>
      <c r="G16" s="45"/>
      <c r="H16" s="18">
        <f>ROUND(G16*D16,2)</f>
        <v>0</v>
      </c>
      <c r="I16" s="18">
        <f t="shared" si="0"/>
        <v>0</v>
      </c>
      <c r="J16" s="42"/>
      <c r="K16" s="10"/>
    </row>
    <row r="17" spans="2:11" ht="24.75" customHeight="1" thickBot="1">
      <c r="B17" s="17" t="s">
        <v>29</v>
      </c>
      <c r="C17" s="16"/>
      <c r="D17" s="56">
        <f>D16</f>
        <v>1521600</v>
      </c>
      <c r="E17" s="57"/>
      <c r="F17" s="17" t="s">
        <v>5</v>
      </c>
      <c r="G17" s="46"/>
      <c r="H17" s="18">
        <f>ROUND(G17*D17,2)</f>
        <v>0</v>
      </c>
      <c r="I17" s="18">
        <f t="shared" si="0"/>
        <v>0</v>
      </c>
      <c r="J17" s="42"/>
      <c r="K17" s="10"/>
    </row>
    <row r="18" spans="2:11" ht="24" customHeight="1" thickBot="1">
      <c r="B18" s="69" t="s">
        <v>15</v>
      </c>
      <c r="C18" s="70"/>
      <c r="D18" s="15">
        <f>C25</f>
        <v>1</v>
      </c>
      <c r="E18" s="16" t="s">
        <v>21</v>
      </c>
      <c r="F18" s="23" t="str">
        <f>CONCATENATE("za ",$C$24," m-cy")</f>
        <v>za 24 m-cy</v>
      </c>
      <c r="G18" s="46"/>
      <c r="H18" s="24">
        <f>(G18*C23*C24)</f>
        <v>0</v>
      </c>
      <c r="I18" s="18">
        <f t="shared" si="0"/>
        <v>0</v>
      </c>
      <c r="J18" s="39"/>
      <c r="K18" s="9"/>
    </row>
    <row r="19" spans="2:11" ht="27" customHeight="1" thickBot="1">
      <c r="B19" s="69" t="s">
        <v>17</v>
      </c>
      <c r="C19" s="70"/>
      <c r="D19" s="15">
        <f>C25</f>
        <v>1</v>
      </c>
      <c r="E19" s="16" t="s">
        <v>21</v>
      </c>
      <c r="F19" s="21" t="str">
        <f>CONCATENATE("za ",$C$24," m-cy")</f>
        <v>za 24 m-cy</v>
      </c>
      <c r="G19" s="44"/>
      <c r="H19" s="24">
        <f>(G19*C23*C24)</f>
        <v>0</v>
      </c>
      <c r="I19" s="18">
        <f t="shared" si="0"/>
        <v>0</v>
      </c>
      <c r="J19" s="42"/>
      <c r="K19" s="9"/>
    </row>
    <row r="20" spans="2:11" ht="27" customHeight="1" thickBot="1">
      <c r="B20" s="69" t="s">
        <v>12</v>
      </c>
      <c r="C20" s="70"/>
      <c r="D20" s="15">
        <f>C25</f>
        <v>1</v>
      </c>
      <c r="E20" s="16" t="s">
        <v>21</v>
      </c>
      <c r="F20" s="23" t="str">
        <f>CONCATENATE("za ",$C$24," m-cy")</f>
        <v>za 24 m-cy</v>
      </c>
      <c r="G20" s="46"/>
      <c r="H20" s="24">
        <f>G20*C24*C25</f>
        <v>0</v>
      </c>
      <c r="I20" s="18">
        <f t="shared" si="0"/>
        <v>0</v>
      </c>
      <c r="J20" s="39"/>
      <c r="K20" s="9"/>
    </row>
    <row r="21" spans="2:11" ht="15.75" thickBot="1">
      <c r="B21" s="71" t="s">
        <v>13</v>
      </c>
      <c r="C21" s="72"/>
      <c r="D21" s="72"/>
      <c r="E21" s="72"/>
      <c r="F21" s="72"/>
      <c r="G21" s="73"/>
      <c r="H21" s="20">
        <f>SUM(H15:H20)</f>
        <v>0</v>
      </c>
      <c r="I21" s="20">
        <f>SUM(I15:I20)</f>
        <v>0</v>
      </c>
      <c r="J21" s="42"/>
      <c r="K21" s="9"/>
    </row>
    <row r="22" spans="2:11" ht="24" customHeight="1" thickBot="1">
      <c r="B22" s="95" t="s">
        <v>14</v>
      </c>
      <c r="C22" s="96"/>
      <c r="D22" s="96"/>
      <c r="E22" s="96"/>
      <c r="F22" s="97"/>
      <c r="G22" s="98"/>
      <c r="H22" s="38">
        <f>H21+H12</f>
        <v>0</v>
      </c>
      <c r="I22" s="38">
        <f>I21+I12</f>
        <v>0</v>
      </c>
      <c r="J22" s="41"/>
      <c r="K22" s="9"/>
    </row>
    <row r="23" spans="2:11" ht="17.25" customHeight="1">
      <c r="B23" s="32" t="s">
        <v>23</v>
      </c>
      <c r="C23" s="35">
        <v>360</v>
      </c>
      <c r="D23" s="48" t="s">
        <v>34</v>
      </c>
      <c r="E23" s="49"/>
      <c r="F23" s="27"/>
      <c r="G23" s="28"/>
      <c r="H23" s="29"/>
      <c r="I23" s="29"/>
      <c r="J23" s="7"/>
      <c r="K23" s="11"/>
    </row>
    <row r="24" spans="2:11" ht="15">
      <c r="B24" s="33" t="s">
        <v>16</v>
      </c>
      <c r="C24" s="36">
        <v>24</v>
      </c>
      <c r="D24" s="50" t="s">
        <v>31</v>
      </c>
      <c r="E24" s="51"/>
      <c r="F24" s="26"/>
      <c r="G24" s="30"/>
      <c r="H24" s="31"/>
      <c r="I24" s="31"/>
      <c r="J24" s="11"/>
      <c r="K24" s="11"/>
    </row>
    <row r="25" spans="2:11" ht="15.75" thickBot="1">
      <c r="B25" s="34" t="s">
        <v>22</v>
      </c>
      <c r="C25" s="37">
        <v>1</v>
      </c>
      <c r="D25" s="52" t="s">
        <v>20</v>
      </c>
      <c r="E25" s="53"/>
      <c r="F25" s="26"/>
      <c r="G25" s="30"/>
      <c r="H25" s="31"/>
      <c r="I25" s="31"/>
      <c r="J25" s="11"/>
      <c r="K25" s="11"/>
    </row>
    <row r="26" spans="2:11" ht="15">
      <c r="B26" s="25" t="s">
        <v>27</v>
      </c>
      <c r="C26" s="26"/>
      <c r="D26" s="26"/>
      <c r="E26" s="26"/>
      <c r="F26" s="26"/>
      <c r="G26" s="30"/>
      <c r="H26" s="26"/>
      <c r="I26" s="26"/>
      <c r="J26" s="11"/>
      <c r="K26" s="11"/>
    </row>
    <row r="27" spans="2:11" ht="27.75" customHeight="1">
      <c r="B27" s="54" t="s">
        <v>28</v>
      </c>
      <c r="C27" s="55"/>
      <c r="D27" s="55"/>
      <c r="E27" s="55"/>
      <c r="F27" s="55"/>
      <c r="G27" s="55"/>
      <c r="H27" s="55"/>
      <c r="I27" s="55"/>
      <c r="J27" s="55"/>
      <c r="K27" s="55"/>
    </row>
    <row r="29" ht="15">
      <c r="B29" s="3"/>
    </row>
    <row r="31" ht="15">
      <c r="B31" s="2"/>
    </row>
    <row r="32" spans="2:7" ht="15">
      <c r="B32" s="1"/>
      <c r="G32" s="2" t="s">
        <v>25</v>
      </c>
    </row>
    <row r="33" spans="2:7" ht="15">
      <c r="B33" s="4"/>
      <c r="G33" s="8" t="s">
        <v>26</v>
      </c>
    </row>
    <row r="34" ht="15">
      <c r="B34" s="5"/>
    </row>
    <row r="35" ht="15">
      <c r="B35" s="5"/>
    </row>
    <row r="36" ht="15">
      <c r="B36" s="5"/>
    </row>
  </sheetData>
  <sheetProtection/>
  <mergeCells count="32">
    <mergeCell ref="B22:G22"/>
    <mergeCell ref="J9:J10"/>
    <mergeCell ref="B11:C11"/>
    <mergeCell ref="B13:I13"/>
    <mergeCell ref="B14:I14"/>
    <mergeCell ref="B15:C15"/>
    <mergeCell ref="D16:E16"/>
    <mergeCell ref="H9:H10"/>
    <mergeCell ref="I9:I10"/>
    <mergeCell ref="B16:C16"/>
    <mergeCell ref="A6:A8"/>
    <mergeCell ref="G6:G8"/>
    <mergeCell ref="H6:H8"/>
    <mergeCell ref="D6:F8"/>
    <mergeCell ref="D12:E12"/>
    <mergeCell ref="D15:E15"/>
    <mergeCell ref="B18:C18"/>
    <mergeCell ref="B19:C19"/>
    <mergeCell ref="C9:C10"/>
    <mergeCell ref="F9:F10"/>
    <mergeCell ref="G9:G10"/>
    <mergeCell ref="D9:E10"/>
    <mergeCell ref="D23:E23"/>
    <mergeCell ref="D24:E24"/>
    <mergeCell ref="D25:E25"/>
    <mergeCell ref="B27:K27"/>
    <mergeCell ref="D17:E17"/>
    <mergeCell ref="I6:I8"/>
    <mergeCell ref="J6:J8"/>
    <mergeCell ref="B6:C8"/>
    <mergeCell ref="B20:C20"/>
    <mergeCell ref="B21:G21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Marta Gogolewska</cp:lastModifiedBy>
  <cp:lastPrinted>2018-11-02T10:18:00Z</cp:lastPrinted>
  <dcterms:created xsi:type="dcterms:W3CDTF">2011-04-01T08:17:29Z</dcterms:created>
  <dcterms:modified xsi:type="dcterms:W3CDTF">2018-11-02T10:18:06Z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3151200.00000000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